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\docum\2025\ГОДОВОЙ ОТЧЕТ за 2025\Черновики\"/>
    </mc:Choice>
  </mc:AlternateContent>
  <bookViews>
    <workbookView xWindow="0" yWindow="0" windowWidth="22944" windowHeight="777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6" i="1"/>
  <c r="G74" i="1" l="1"/>
  <c r="G73" i="1"/>
  <c r="G72" i="1"/>
  <c r="G71" i="1"/>
  <c r="G65" i="1"/>
  <c r="G64" i="1"/>
  <c r="G63" i="1"/>
  <c r="G50" i="1"/>
  <c r="G49" i="1"/>
  <c r="G47" i="1"/>
  <c r="G46" i="1"/>
  <c r="O6" i="1" l="1"/>
  <c r="O8" i="1"/>
  <c r="O9" i="1"/>
  <c r="O10" i="1"/>
  <c r="O11" i="1"/>
  <c r="O12" i="1"/>
  <c r="O7" i="1"/>
  <c r="Z26" i="1"/>
  <c r="Z27" i="1"/>
  <c r="Z28" i="1"/>
  <c r="Z29" i="1"/>
  <c r="Z30" i="1"/>
  <c r="Z31" i="1"/>
  <c r="Z32" i="1"/>
  <c r="Z33" i="1"/>
  <c r="Z34" i="1"/>
  <c r="Z35" i="1"/>
  <c r="Z36" i="1"/>
  <c r="Z25" i="1"/>
  <c r="Y26" i="1"/>
  <c r="Y27" i="1"/>
  <c r="Y28" i="1"/>
  <c r="Y29" i="1"/>
  <c r="Y30" i="1"/>
  <c r="Y31" i="1"/>
  <c r="Y32" i="1"/>
  <c r="Y33" i="1"/>
  <c r="Y34" i="1"/>
  <c r="Y35" i="1"/>
  <c r="Y36" i="1"/>
  <c r="Y25" i="1"/>
  <c r="Q39" i="1" l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V36" i="1"/>
  <c r="X36" i="1" s="1"/>
  <c r="U36" i="1"/>
  <c r="T36" i="1"/>
  <c r="S36" i="1"/>
  <c r="W36" i="1" s="1"/>
  <c r="V35" i="1"/>
  <c r="U35" i="1"/>
  <c r="W35" i="1" s="1"/>
  <c r="T35" i="1"/>
  <c r="X35" i="1" s="1"/>
  <c r="S35" i="1"/>
  <c r="V34" i="1"/>
  <c r="X34" i="1" s="1"/>
  <c r="U34" i="1"/>
  <c r="T34" i="1"/>
  <c r="S34" i="1"/>
  <c r="W34" i="1" s="1"/>
  <c r="V33" i="1"/>
  <c r="U33" i="1"/>
  <c r="W33" i="1" s="1"/>
  <c r="T33" i="1"/>
  <c r="X33" i="1" s="1"/>
  <c r="S33" i="1"/>
  <c r="V32" i="1"/>
  <c r="X32" i="1" s="1"/>
  <c r="U32" i="1"/>
  <c r="T32" i="1"/>
  <c r="S32" i="1"/>
  <c r="W32" i="1" s="1"/>
  <c r="V31" i="1"/>
  <c r="U31" i="1"/>
  <c r="W31" i="1" s="1"/>
  <c r="T31" i="1"/>
  <c r="X31" i="1" s="1"/>
  <c r="S31" i="1"/>
  <c r="V30" i="1"/>
  <c r="X30" i="1" s="1"/>
  <c r="U30" i="1"/>
  <c r="T30" i="1"/>
  <c r="S30" i="1"/>
  <c r="W30" i="1" s="1"/>
  <c r="V29" i="1"/>
  <c r="U29" i="1"/>
  <c r="W29" i="1" s="1"/>
  <c r="T29" i="1"/>
  <c r="X29" i="1" s="1"/>
  <c r="S29" i="1"/>
  <c r="V28" i="1"/>
  <c r="X28" i="1" s="1"/>
  <c r="U28" i="1"/>
  <c r="T28" i="1"/>
  <c r="S28" i="1"/>
  <c r="W28" i="1" s="1"/>
  <c r="V27" i="1"/>
  <c r="U27" i="1"/>
  <c r="W27" i="1" s="1"/>
  <c r="T27" i="1"/>
  <c r="X27" i="1" s="1"/>
  <c r="S27" i="1"/>
  <c r="V26" i="1"/>
  <c r="X26" i="1" s="1"/>
  <c r="U26" i="1"/>
  <c r="T26" i="1"/>
  <c r="S26" i="1"/>
  <c r="W26" i="1" s="1"/>
  <c r="V25" i="1"/>
  <c r="V37" i="1" s="1"/>
  <c r="U25" i="1"/>
  <c r="W25" i="1" s="1"/>
  <c r="T25" i="1"/>
  <c r="T37" i="1" s="1"/>
  <c r="S25" i="1"/>
  <c r="S37" i="1" s="1"/>
  <c r="I19" i="1"/>
  <c r="H19" i="1"/>
  <c r="G19" i="1"/>
  <c r="E19" i="1"/>
  <c r="D19" i="1"/>
  <c r="C19" i="1"/>
  <c r="E18" i="1"/>
  <c r="D18" i="1"/>
  <c r="C18" i="1"/>
  <c r="M17" i="1"/>
  <c r="M18" i="1" s="1"/>
  <c r="L17" i="1"/>
  <c r="L18" i="1" s="1"/>
  <c r="K17" i="1"/>
  <c r="K18" i="1" s="1"/>
  <c r="I17" i="1"/>
  <c r="H17" i="1"/>
  <c r="G17" i="1"/>
  <c r="E17" i="1"/>
  <c r="D17" i="1"/>
  <c r="C17" i="1"/>
  <c r="N16" i="1"/>
  <c r="N17" i="1" s="1"/>
  <c r="N15" i="1"/>
  <c r="N14" i="1"/>
  <c r="N13" i="1"/>
  <c r="F12" i="1"/>
  <c r="F11" i="1"/>
  <c r="F10" i="1"/>
  <c r="F9" i="1"/>
  <c r="F8" i="1"/>
  <c r="F7" i="1"/>
  <c r="F17" i="1" s="1"/>
  <c r="J6" i="1"/>
  <c r="J17" i="1" s="1"/>
  <c r="U37" i="1" l="1"/>
  <c r="X25" i="1"/>
</calcChain>
</file>

<file path=xl/sharedStrings.xml><?xml version="1.0" encoding="utf-8"?>
<sst xmlns="http://schemas.openxmlformats.org/spreadsheetml/2006/main" count="127" uniqueCount="76">
  <si>
    <t>Сведения о фактическом достижении показателей, характиризующих объем муниципальной услуги  за 2025 г.</t>
  </si>
  <si>
    <t>№ п/п</t>
  </si>
  <si>
    <t>учреждение</t>
  </si>
  <si>
    <t>реализация основных обшеобразовательных программ среднего общего образования, число обуч.-человек</t>
  </si>
  <si>
    <t>реализация основных обшеобразовательных программ основного общего образования, число обуч.-человек</t>
  </si>
  <si>
    <t>реализация дополнительных общеразвивающих программ,количество человеко-часов-чл.-час</t>
  </si>
  <si>
    <t>план 2025</t>
  </si>
  <si>
    <t>план на отчетную дату</t>
  </si>
  <si>
    <t>факт на отчетную дату</t>
  </si>
  <si>
    <t>МБОУ Помринская ОШ</t>
  </si>
  <si>
    <t>МАОУ Суроватихинская СШ</t>
  </si>
  <si>
    <t>МБОУ Богоявленская СШ</t>
  </si>
  <si>
    <t>МБОУ Д-Константиновская СШ</t>
  </si>
  <si>
    <t>МБОУ Дубравская СШ</t>
  </si>
  <si>
    <t>МАОУ Нижегородская СШ</t>
  </si>
  <si>
    <t>МАОУ Муравьихинская СШ</t>
  </si>
  <si>
    <t>МАУ ДО ЦДО</t>
  </si>
  <si>
    <t>ИТОГО</t>
  </si>
  <si>
    <t>АВТОНОМНЫЕ</t>
  </si>
  <si>
    <t>БЮДЖЕТНЫЕ</t>
  </si>
  <si>
    <t>Сведения о фактическом достижении показателей, характиризующих объем муниципальной услуги за 2025 г.</t>
  </si>
  <si>
    <t>реализация основных обшеобразовательных программ дошкольного образования, от 1 года до 3 лет</t>
  </si>
  <si>
    <t>реализация основных обшеобразовательных программ дошкольного образования, от 3 лет до 8 лет</t>
  </si>
  <si>
    <t>число обучающихся, человек</t>
  </si>
  <si>
    <t>число человеко-дней обучения, чл.-дн.</t>
  </si>
  <si>
    <t>МАДОУ д.с.Березка</t>
  </si>
  <si>
    <t>МАДОУ д.с.Елочка</t>
  </si>
  <si>
    <t>МАДОУ д.с.Колокольчик</t>
  </si>
  <si>
    <t>МАДОУ д.с.Колосок</t>
  </si>
  <si>
    <t>МАДОУ д.с.Солнышко</t>
  </si>
  <si>
    <t>МБДОУ д.с.Сказка</t>
  </si>
  <si>
    <t>МБДОУ д.с.Теремок</t>
  </si>
  <si>
    <t>МБДОУ д.с.Улыбка</t>
  </si>
  <si>
    <t>МАДОУ д.с.Лесная полянка</t>
  </si>
  <si>
    <t>МАДОУ д.с.Рябинушка</t>
  </si>
  <si>
    <t>МАДОУ д.с.Родничок</t>
  </si>
  <si>
    <t>План-чел.</t>
  </si>
  <si>
    <t>План-чел.-дн.</t>
  </si>
  <si>
    <t>факт-чел.</t>
  </si>
  <si>
    <t>факт-чел.дн.</t>
  </si>
  <si>
    <t>% выпол.пл.-чел.</t>
  </si>
  <si>
    <t>% выпол.пл.-чл.-дн.</t>
  </si>
  <si>
    <t>МБУК "Управление культуры"</t>
  </si>
  <si>
    <t>Отчет о вып.мун.зания 2025г.</t>
  </si>
  <si>
    <t>п/п</t>
  </si>
  <si>
    <t>Наименование муниципальной услуги (работы)</t>
  </si>
  <si>
    <t>ачение показателей, характериющих объем</t>
  </si>
  <si>
    <t>план на тек.дату</t>
  </si>
  <si>
    <t xml:space="preserve">факт </t>
  </si>
  <si>
    <t>отклонение, %</t>
  </si>
  <si>
    <t>Библиотечное, библиографическое и информационное обслуживание пользователей библиотеки</t>
  </si>
  <si>
    <t>количество посещений, ед.</t>
  </si>
  <si>
    <t>Публичный показ музейных предметов, музейных коллекций</t>
  </si>
  <si>
    <t>число посетителей</t>
  </si>
  <si>
    <t>Организация деятельности клубных формирований и формирований самодеятельного народного творчества</t>
  </si>
  <si>
    <t>число участников</t>
  </si>
  <si>
    <t>количество клубных формирований</t>
  </si>
  <si>
    <t>МБУ «Централизованная бухгалтерия системы образования»</t>
  </si>
  <si>
    <t>Отчет по мун.задан.2025</t>
  </si>
  <si>
    <t>Ведение бухгалтерского учета(элек.)</t>
  </si>
  <si>
    <t>Количество пользователей отчетов</t>
  </si>
  <si>
    <t>Ведение бухгалтерского учета(бумаж.)</t>
  </si>
  <si>
    <t>МБОУ ДО "Дальнеконстантиновская школа искусств"</t>
  </si>
  <si>
    <t>Отчет о выполнении муниципального задания на 2025(показатели объема)</t>
  </si>
  <si>
    <t>Реализация дополнительных общеразвивающих программ</t>
  </si>
  <si>
    <t>Количество человеко-часов,человеко-час</t>
  </si>
  <si>
    <t>Реализация дополнительных общеобразовательных предпрофессиональных программ в области искусств(фортепиано)</t>
  </si>
  <si>
    <t>Реализация дополнительных общеобразовательных предпрофессиональных программ в области искусств(народные инструменты)</t>
  </si>
  <si>
    <t>МБУ Редакция "Родная земля"</t>
  </si>
  <si>
    <t>Значение показателей, характериющих объем</t>
  </si>
  <si>
    <t>осуществление издательской деятельности</t>
  </si>
  <si>
    <t>количество печатных страниц, штук</t>
  </si>
  <si>
    <t>объем тиража , штук</t>
  </si>
  <si>
    <t>количество номеров, штук</t>
  </si>
  <si>
    <t>производство и выпуск сетевого издания</t>
  </si>
  <si>
    <t>размещение информации,МБ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</si>
</sst>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/>
    <xf numFmtId="0" fontId="0" fillId="2" borderId="5" xfId="0" applyFill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0" fillId="0" borderId="5" xfId="0" applyBorder="1" applyAlignment="1">
      <alignment wrapText="1"/>
    </xf>
    <xf numFmtId="164" fontId="0" fillId="2" borderId="1" xfId="0" applyNumberFormat="1" applyFill="1" applyBorder="1"/>
    <xf numFmtId="0" fontId="0" fillId="2" borderId="1" xfId="0" applyFill="1" applyBorder="1"/>
    <xf numFmtId="0" fontId="1" fillId="0" borderId="5" xfId="0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Font="1" applyBorder="1"/>
    <xf numFmtId="0" fontId="0" fillId="0" borderId="0" xfId="0" applyBorder="1"/>
    <xf numFmtId="0" fontId="0" fillId="2" borderId="8" xfId="0" applyFill="1" applyBorder="1" applyAlignment="1">
      <alignment wrapText="1"/>
    </xf>
    <xf numFmtId="0" fontId="0" fillId="0" borderId="0" xfId="0" applyNumberFormat="1" applyFont="1" applyBorder="1"/>
    <xf numFmtId="0" fontId="1" fillId="0" borderId="0" xfId="0" applyNumberFormat="1" applyFont="1" applyBorder="1"/>
    <xf numFmtId="0" fontId="1" fillId="0" borderId="0" xfId="0" applyFont="1" applyBorder="1"/>
    <xf numFmtId="0" fontId="0" fillId="0" borderId="0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Fill="1" applyBorder="1"/>
    <xf numFmtId="165" fontId="0" fillId="0" borderId="1" xfId="0" applyNumberFormat="1" applyBorder="1"/>
    <xf numFmtId="0" fontId="0" fillId="0" borderId="1" xfId="0" applyFill="1" applyBorder="1" applyAlignment="1">
      <alignment wrapText="1"/>
    </xf>
    <xf numFmtId="165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0" xfId="0" applyFill="1"/>
    <xf numFmtId="0" fontId="2" fillId="2" borderId="0" xfId="0" applyFont="1" applyFill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5" fontId="0" fillId="0" borderId="1" xfId="0" applyNumberFormat="1" applyBorder="1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2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0" fontId="0" fillId="0" borderId="2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2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tabSelected="1" topLeftCell="A52" workbookViewId="0">
      <selection activeCell="I57" sqref="I57"/>
    </sheetView>
  </sheetViews>
  <sheetFormatPr defaultRowHeight="14.4" x14ac:dyDescent="0.3"/>
  <cols>
    <col min="1" max="1" width="5.77734375" customWidth="1"/>
    <col min="2" max="2" width="24.109375" customWidth="1"/>
    <col min="3" max="3" width="7.44140625" customWidth="1"/>
    <col min="10" max="10" width="7" customWidth="1"/>
    <col min="14" max="14" width="6.21875" customWidth="1"/>
  </cols>
  <sheetData>
    <row r="1" spans="1:15" x14ac:dyDescent="0.3">
      <c r="A1" s="63" t="s">
        <v>0</v>
      </c>
      <c r="B1" s="63"/>
      <c r="C1" s="63"/>
      <c r="D1" s="63"/>
      <c r="E1" s="63"/>
      <c r="F1" s="63"/>
    </row>
    <row r="2" spans="1:15" x14ac:dyDescent="0.3">
      <c r="C2" s="86">
        <v>46023</v>
      </c>
      <c r="D2" s="87"/>
      <c r="E2" s="87"/>
      <c r="F2" s="87"/>
    </row>
    <row r="3" spans="1:15" x14ac:dyDescent="0.3">
      <c r="C3" s="87"/>
      <c r="D3" s="87"/>
      <c r="E3" s="87"/>
      <c r="F3" s="87"/>
    </row>
    <row r="4" spans="1:15" x14ac:dyDescent="0.3">
      <c r="A4" s="88" t="s">
        <v>1</v>
      </c>
      <c r="B4" s="88" t="s">
        <v>2</v>
      </c>
      <c r="C4" s="70" t="s">
        <v>3</v>
      </c>
      <c r="D4" s="71"/>
      <c r="E4" s="71"/>
      <c r="F4" s="72"/>
      <c r="G4" s="70" t="s">
        <v>4</v>
      </c>
      <c r="H4" s="71"/>
      <c r="I4" s="71"/>
      <c r="J4" s="72"/>
      <c r="K4" s="73" t="s">
        <v>5</v>
      </c>
      <c r="L4" s="74"/>
      <c r="M4" s="74"/>
      <c r="N4" s="75"/>
    </row>
    <row r="5" spans="1:15" ht="43.2" x14ac:dyDescent="0.3">
      <c r="A5" s="89"/>
      <c r="B5" s="89"/>
      <c r="C5" s="1" t="s">
        <v>6</v>
      </c>
      <c r="D5" s="1" t="s">
        <v>7</v>
      </c>
      <c r="E5" s="2" t="s">
        <v>8</v>
      </c>
      <c r="F5" s="2"/>
      <c r="G5" s="1" t="s">
        <v>6</v>
      </c>
      <c r="H5" s="1" t="s">
        <v>7</v>
      </c>
      <c r="I5" s="2" t="s">
        <v>8</v>
      </c>
      <c r="J5" s="2"/>
      <c r="K5" s="1" t="s">
        <v>6</v>
      </c>
      <c r="L5" s="1" t="s">
        <v>7</v>
      </c>
      <c r="M5" s="2" t="s">
        <v>8</v>
      </c>
      <c r="N5" s="2"/>
    </row>
    <row r="6" spans="1:15" ht="15" customHeight="1" x14ac:dyDescent="0.3">
      <c r="A6" s="3">
        <v>1</v>
      </c>
      <c r="B6" s="4" t="s">
        <v>9</v>
      </c>
      <c r="C6" s="5"/>
      <c r="D6" s="5"/>
      <c r="E6" s="5"/>
      <c r="F6" s="3"/>
      <c r="G6" s="3">
        <v>106</v>
      </c>
      <c r="H6" s="3">
        <v>106</v>
      </c>
      <c r="I6" s="3">
        <v>108</v>
      </c>
      <c r="J6" s="6">
        <f>I6*100/G6</f>
        <v>101.88679245283019</v>
      </c>
      <c r="K6" s="3"/>
      <c r="L6" s="3"/>
      <c r="M6" s="3"/>
      <c r="N6" s="3"/>
      <c r="O6" s="25">
        <f>J6-100</f>
        <v>1.8867924528301927</v>
      </c>
    </row>
    <row r="7" spans="1:15" ht="27.6" customHeight="1" x14ac:dyDescent="0.3">
      <c r="A7" s="3">
        <v>2</v>
      </c>
      <c r="B7" s="7" t="s">
        <v>10</v>
      </c>
      <c r="C7" s="5">
        <v>160</v>
      </c>
      <c r="D7" s="5">
        <v>160</v>
      </c>
      <c r="E7" s="5">
        <v>157</v>
      </c>
      <c r="F7" s="8">
        <f t="shared" ref="F7:F12" si="0">E7*100/C7</f>
        <v>98.125</v>
      </c>
      <c r="G7" s="3"/>
      <c r="H7" s="3"/>
      <c r="I7" s="3"/>
      <c r="J7" s="3"/>
      <c r="K7" s="3"/>
      <c r="L7" s="3"/>
      <c r="M7" s="3"/>
      <c r="N7" s="3"/>
      <c r="O7" s="25">
        <f>F7-100</f>
        <v>-1.875</v>
      </c>
    </row>
    <row r="8" spans="1:15" ht="16.2" customHeight="1" x14ac:dyDescent="0.3">
      <c r="A8" s="3">
        <v>3</v>
      </c>
      <c r="B8" s="7" t="s">
        <v>11</v>
      </c>
      <c r="C8" s="5">
        <v>136</v>
      </c>
      <c r="D8" s="5">
        <v>136</v>
      </c>
      <c r="E8" s="5">
        <v>139</v>
      </c>
      <c r="F8" s="8">
        <f t="shared" si="0"/>
        <v>102.20588235294117</v>
      </c>
      <c r="G8" s="3"/>
      <c r="H8" s="3"/>
      <c r="I8" s="3"/>
      <c r="J8" s="3"/>
      <c r="K8" s="3"/>
      <c r="L8" s="3"/>
      <c r="M8" s="3"/>
      <c r="N8" s="3"/>
      <c r="O8" s="25">
        <f t="shared" ref="O8:O12" si="1">F8-100</f>
        <v>2.205882352941174</v>
      </c>
    </row>
    <row r="9" spans="1:15" ht="27" customHeight="1" x14ac:dyDescent="0.3">
      <c r="A9" s="3">
        <v>4</v>
      </c>
      <c r="B9" s="7" t="s">
        <v>12</v>
      </c>
      <c r="C9" s="5">
        <v>822</v>
      </c>
      <c r="D9" s="5">
        <v>822</v>
      </c>
      <c r="E9" s="5">
        <v>813</v>
      </c>
      <c r="F9" s="8">
        <f t="shared" si="0"/>
        <v>98.9051094890511</v>
      </c>
      <c r="G9" s="3"/>
      <c r="H9" s="3"/>
      <c r="I9" s="3"/>
      <c r="J9" s="3"/>
      <c r="K9" s="3"/>
      <c r="L9" s="3"/>
      <c r="M9" s="3"/>
      <c r="N9" s="3"/>
      <c r="O9" s="25">
        <f t="shared" si="1"/>
        <v>-1.0948905109489004</v>
      </c>
    </row>
    <row r="10" spans="1:15" ht="17.399999999999999" customHeight="1" x14ac:dyDescent="0.3">
      <c r="A10" s="3">
        <v>5</v>
      </c>
      <c r="B10" s="7" t="s">
        <v>13</v>
      </c>
      <c r="C10" s="5">
        <v>118</v>
      </c>
      <c r="D10" s="5">
        <v>118</v>
      </c>
      <c r="E10" s="5">
        <v>118</v>
      </c>
      <c r="F10" s="8">
        <f t="shared" si="0"/>
        <v>100</v>
      </c>
      <c r="G10" s="3"/>
      <c r="H10" s="3"/>
      <c r="I10" s="3"/>
      <c r="J10" s="3"/>
      <c r="K10" s="3"/>
      <c r="L10" s="3"/>
      <c r="M10" s="3"/>
      <c r="N10" s="3"/>
      <c r="O10" s="25">
        <f t="shared" si="1"/>
        <v>0</v>
      </c>
    </row>
    <row r="11" spans="1:15" ht="14.4" customHeight="1" x14ac:dyDescent="0.3">
      <c r="A11" s="3">
        <v>6</v>
      </c>
      <c r="B11" s="7" t="s">
        <v>14</v>
      </c>
      <c r="C11" s="5">
        <v>241</v>
      </c>
      <c r="D11" s="5">
        <v>241</v>
      </c>
      <c r="E11" s="5">
        <v>241</v>
      </c>
      <c r="F11" s="8">
        <f t="shared" si="0"/>
        <v>100</v>
      </c>
      <c r="G11" s="3"/>
      <c r="H11" s="3"/>
      <c r="I11" s="3"/>
      <c r="J11" s="3"/>
      <c r="K11" s="3"/>
      <c r="L11" s="3"/>
      <c r="M11" s="3"/>
      <c r="N11" s="3"/>
      <c r="O11" s="25">
        <f t="shared" si="1"/>
        <v>0</v>
      </c>
    </row>
    <row r="12" spans="1:15" ht="29.4" customHeight="1" x14ac:dyDescent="0.3">
      <c r="A12" s="3">
        <v>7</v>
      </c>
      <c r="B12" s="7" t="s">
        <v>15</v>
      </c>
      <c r="C12" s="5">
        <v>343</v>
      </c>
      <c r="D12" s="5">
        <v>343</v>
      </c>
      <c r="E12" s="5">
        <v>351</v>
      </c>
      <c r="F12" s="8">
        <f t="shared" si="0"/>
        <v>102.33236151603498</v>
      </c>
      <c r="G12" s="3"/>
      <c r="H12" s="3"/>
      <c r="I12" s="3"/>
      <c r="J12" s="3"/>
      <c r="K12" s="3"/>
      <c r="L12" s="3"/>
      <c r="M12" s="3"/>
      <c r="N12" s="3"/>
      <c r="O12" s="25">
        <f t="shared" si="1"/>
        <v>2.3323615160349789</v>
      </c>
    </row>
    <row r="13" spans="1:15" x14ac:dyDescent="0.3">
      <c r="A13" s="76">
        <v>8</v>
      </c>
      <c r="B13" s="79" t="s">
        <v>16</v>
      </c>
      <c r="C13" s="5"/>
      <c r="D13" s="5"/>
      <c r="E13" s="5"/>
      <c r="F13" s="9"/>
      <c r="G13" s="3"/>
      <c r="H13" s="3"/>
      <c r="I13" s="3"/>
      <c r="J13" s="3"/>
      <c r="K13" s="3">
        <v>78441</v>
      </c>
      <c r="L13" s="3">
        <v>78441</v>
      </c>
      <c r="M13" s="3">
        <v>78441</v>
      </c>
      <c r="N13" s="6">
        <f>M13*100/K13</f>
        <v>100</v>
      </c>
    </row>
    <row r="14" spans="1:15" x14ac:dyDescent="0.3">
      <c r="A14" s="77"/>
      <c r="B14" s="80"/>
      <c r="C14" s="5"/>
      <c r="D14" s="5"/>
      <c r="E14" s="5"/>
      <c r="F14" s="9"/>
      <c r="G14" s="3"/>
      <c r="H14" s="3"/>
      <c r="I14" s="3"/>
      <c r="J14" s="3"/>
      <c r="K14" s="3">
        <v>59986</v>
      </c>
      <c r="L14" s="3">
        <v>59986</v>
      </c>
      <c r="M14" s="3">
        <v>59986</v>
      </c>
      <c r="N14" s="6">
        <f>M14*100/K14</f>
        <v>100</v>
      </c>
    </row>
    <row r="15" spans="1:15" x14ac:dyDescent="0.3">
      <c r="A15" s="77"/>
      <c r="B15" s="80"/>
      <c r="C15" s="5"/>
      <c r="D15" s="5"/>
      <c r="E15" s="5"/>
      <c r="F15" s="9"/>
      <c r="G15" s="3"/>
      <c r="H15" s="3"/>
      <c r="I15" s="3"/>
      <c r="J15" s="3"/>
      <c r="K15" s="3">
        <v>5178</v>
      </c>
      <c r="L15" s="3">
        <v>5178</v>
      </c>
      <c r="M15" s="3">
        <v>5178</v>
      </c>
      <c r="N15" s="6">
        <f>M15*100/K15</f>
        <v>100</v>
      </c>
    </row>
    <row r="16" spans="1:15" x14ac:dyDescent="0.3">
      <c r="A16" s="78"/>
      <c r="B16" s="81"/>
      <c r="C16" s="5"/>
      <c r="D16" s="5"/>
      <c r="E16" s="5"/>
      <c r="F16" s="3"/>
      <c r="G16" s="3"/>
      <c r="H16" s="3"/>
      <c r="I16" s="3"/>
      <c r="J16" s="3"/>
      <c r="K16" s="3">
        <v>6768</v>
      </c>
      <c r="L16" s="3">
        <v>6768</v>
      </c>
      <c r="M16" s="3">
        <v>6768</v>
      </c>
      <c r="N16" s="6">
        <f>M16*100/K16</f>
        <v>100</v>
      </c>
    </row>
    <row r="17" spans="1:26" x14ac:dyDescent="0.3">
      <c r="A17" s="3"/>
      <c r="B17" s="10" t="s">
        <v>17</v>
      </c>
      <c r="C17" s="11">
        <f>SUM(C6:C12)</f>
        <v>1820</v>
      </c>
      <c r="D17" s="11">
        <f>SUM(D6:D12)</f>
        <v>1820</v>
      </c>
      <c r="E17" s="11">
        <f>SUM(E6:E12)</f>
        <v>1819</v>
      </c>
      <c r="F17" s="11">
        <f>SUM(F6:F12)</f>
        <v>601.56835335802725</v>
      </c>
      <c r="G17" s="12">
        <f>G6</f>
        <v>106</v>
      </c>
      <c r="H17" s="12">
        <f>H6</f>
        <v>106</v>
      </c>
      <c r="I17" s="12">
        <f>I6</f>
        <v>108</v>
      </c>
      <c r="J17" s="3">
        <f>J6</f>
        <v>101.88679245283019</v>
      </c>
      <c r="K17" s="12">
        <f>SUM(K13:K16)</f>
        <v>150373</v>
      </c>
      <c r="L17" s="12">
        <f>SUM(L13:L16)</f>
        <v>150373</v>
      </c>
      <c r="M17" s="12">
        <f>SUM(M13:M16)</f>
        <v>150373</v>
      </c>
      <c r="N17" s="3">
        <f>N16</f>
        <v>100</v>
      </c>
    </row>
    <row r="18" spans="1:26" ht="20.399999999999999" customHeight="1" x14ac:dyDescent="0.3">
      <c r="A18" s="13"/>
      <c r="B18" s="14" t="s">
        <v>18</v>
      </c>
      <c r="C18" s="15">
        <f>C7+C11+C12</f>
        <v>744</v>
      </c>
      <c r="D18" s="15">
        <f>D7+D11+D12</f>
        <v>744</v>
      </c>
      <c r="E18" s="15">
        <f>E7+E11+E12</f>
        <v>749</v>
      </c>
      <c r="F18" s="16"/>
      <c r="G18" s="17"/>
      <c r="H18" s="17"/>
      <c r="I18" s="17"/>
      <c r="J18" s="13"/>
      <c r="K18" s="18">
        <f>K17</f>
        <v>150373</v>
      </c>
      <c r="L18" s="18">
        <f>L17</f>
        <v>150373</v>
      </c>
      <c r="M18" s="18">
        <f>M17</f>
        <v>150373</v>
      </c>
      <c r="N18" s="13"/>
    </row>
    <row r="19" spans="1:26" ht="19.2" customHeight="1" x14ac:dyDescent="0.3">
      <c r="B19" s="14" t="s">
        <v>19</v>
      </c>
      <c r="C19">
        <f>C8+C9+C10</f>
        <v>1076</v>
      </c>
      <c r="D19">
        <f>D8+D9+D10</f>
        <v>1076</v>
      </c>
      <c r="E19">
        <f>E8+E9+E10</f>
        <v>1070</v>
      </c>
      <c r="G19">
        <f>G6</f>
        <v>106</v>
      </c>
      <c r="H19">
        <f>H6</f>
        <v>106</v>
      </c>
      <c r="I19">
        <f>I6</f>
        <v>108</v>
      </c>
    </row>
    <row r="20" spans="1:26" x14ac:dyDescent="0.3">
      <c r="A20" s="13"/>
      <c r="B20" s="82" t="s">
        <v>20</v>
      </c>
      <c r="C20" s="82"/>
      <c r="D20" s="82"/>
      <c r="E20" s="82"/>
      <c r="F20" s="82"/>
    </row>
    <row r="21" spans="1:26" x14ac:dyDescent="0.3">
      <c r="A21" s="13"/>
      <c r="C21" s="83">
        <v>46023</v>
      </c>
      <c r="D21" s="84"/>
      <c r="E21" s="84"/>
      <c r="F21" s="85"/>
    </row>
    <row r="22" spans="1:26" x14ac:dyDescent="0.3">
      <c r="A22" s="55" t="s">
        <v>1</v>
      </c>
      <c r="B22" s="55" t="s">
        <v>2</v>
      </c>
      <c r="C22" s="70" t="s">
        <v>21</v>
      </c>
      <c r="D22" s="71"/>
      <c r="E22" s="71"/>
      <c r="F22" s="71"/>
      <c r="G22" s="71"/>
      <c r="H22" s="71"/>
      <c r="I22" s="71"/>
      <c r="J22" s="72"/>
      <c r="K22" s="70" t="s">
        <v>22</v>
      </c>
      <c r="L22" s="71"/>
      <c r="M22" s="71"/>
      <c r="N22" s="71"/>
      <c r="O22" s="71"/>
      <c r="P22" s="71"/>
      <c r="Q22" s="71"/>
      <c r="R22" s="72"/>
      <c r="S22" s="13"/>
      <c r="T22" s="13"/>
      <c r="U22" s="13"/>
      <c r="V22" s="13"/>
      <c r="W22" s="13"/>
      <c r="X22" s="13"/>
    </row>
    <row r="23" spans="1:26" x14ac:dyDescent="0.3">
      <c r="A23" s="56"/>
      <c r="B23" s="56"/>
      <c r="C23" s="70" t="s">
        <v>23</v>
      </c>
      <c r="D23" s="71"/>
      <c r="E23" s="71"/>
      <c r="F23" s="72"/>
      <c r="G23" s="70" t="s">
        <v>24</v>
      </c>
      <c r="H23" s="71"/>
      <c r="I23" s="71"/>
      <c r="J23" s="72"/>
      <c r="K23" s="70" t="s">
        <v>23</v>
      </c>
      <c r="L23" s="71"/>
      <c r="M23" s="71"/>
      <c r="N23" s="72"/>
      <c r="O23" s="70" t="s">
        <v>24</v>
      </c>
      <c r="P23" s="71"/>
      <c r="Q23" s="71"/>
      <c r="R23" s="72"/>
      <c r="S23" s="13"/>
      <c r="T23" s="13"/>
      <c r="U23" s="13"/>
      <c r="V23" s="13"/>
      <c r="W23" s="13"/>
      <c r="X23" s="13"/>
    </row>
    <row r="24" spans="1:26" ht="57.6" x14ac:dyDescent="0.3">
      <c r="A24" s="3"/>
      <c r="B24" s="3"/>
      <c r="C24" s="1" t="s">
        <v>6</v>
      </c>
      <c r="D24" s="1" t="s">
        <v>7</v>
      </c>
      <c r="E24" s="2" t="s">
        <v>8</v>
      </c>
      <c r="F24" s="2"/>
      <c r="G24" s="1" t="s">
        <v>6</v>
      </c>
      <c r="H24" s="1" t="s">
        <v>7</v>
      </c>
      <c r="I24" s="2" t="s">
        <v>8</v>
      </c>
      <c r="J24" s="2"/>
      <c r="K24" s="1" t="s">
        <v>6</v>
      </c>
      <c r="L24" s="1" t="s">
        <v>7</v>
      </c>
      <c r="M24" s="2" t="s">
        <v>8</v>
      </c>
      <c r="N24" s="2"/>
      <c r="O24" s="1" t="s">
        <v>6</v>
      </c>
      <c r="P24" s="1" t="s">
        <v>7</v>
      </c>
      <c r="Q24" s="2" t="s">
        <v>8</v>
      </c>
      <c r="R24" s="2"/>
      <c r="S24" s="20" t="s">
        <v>36</v>
      </c>
      <c r="T24" s="20" t="s">
        <v>37</v>
      </c>
      <c r="U24" s="20" t="s">
        <v>38</v>
      </c>
      <c r="V24" s="23" t="s">
        <v>39</v>
      </c>
      <c r="W24" s="2" t="s">
        <v>40</v>
      </c>
      <c r="X24" s="2" t="s">
        <v>41</v>
      </c>
    </row>
    <row r="25" spans="1:26" ht="14.4" customHeight="1" x14ac:dyDescent="0.3">
      <c r="A25" s="3">
        <v>1</v>
      </c>
      <c r="B25" s="4" t="s">
        <v>25</v>
      </c>
      <c r="C25" s="7">
        <v>3</v>
      </c>
      <c r="D25" s="7">
        <v>3</v>
      </c>
      <c r="E25" s="7">
        <v>3</v>
      </c>
      <c r="F25" s="19"/>
      <c r="G25" s="20">
        <v>536</v>
      </c>
      <c r="H25" s="20">
        <v>536</v>
      </c>
      <c r="I25" s="20">
        <v>553</v>
      </c>
      <c r="J25" s="21"/>
      <c r="K25" s="7">
        <v>21</v>
      </c>
      <c r="L25" s="7">
        <v>21</v>
      </c>
      <c r="M25" s="7">
        <v>21</v>
      </c>
      <c r="N25" s="19"/>
      <c r="O25" s="20">
        <v>4122</v>
      </c>
      <c r="P25" s="20">
        <v>4122</v>
      </c>
      <c r="Q25" s="20">
        <v>4160</v>
      </c>
      <c r="R25" s="21"/>
      <c r="S25" s="3">
        <f>C25+K25</f>
        <v>24</v>
      </c>
      <c r="T25" s="3">
        <f>G25+O25</f>
        <v>4658</v>
      </c>
      <c r="U25" s="3">
        <f>E25+M25</f>
        <v>24</v>
      </c>
      <c r="V25" s="3">
        <f>I25+Q25</f>
        <v>4713</v>
      </c>
      <c r="W25" s="22">
        <f>U25*100/S25</f>
        <v>100</v>
      </c>
      <c r="X25" s="22">
        <f>V25*100/T25</f>
        <v>101.18076427651353</v>
      </c>
      <c r="Y25" s="24">
        <f>W25-100</f>
        <v>0</v>
      </c>
      <c r="Z25" s="24">
        <f>X25-100</f>
        <v>1.1807642765135284</v>
      </c>
    </row>
    <row r="26" spans="1:26" ht="13.8" customHeight="1" x14ac:dyDescent="0.3">
      <c r="A26" s="3">
        <v>2</v>
      </c>
      <c r="B26" s="4" t="s">
        <v>26</v>
      </c>
      <c r="C26" s="7">
        <v>20</v>
      </c>
      <c r="D26" s="7">
        <v>20</v>
      </c>
      <c r="E26" s="7">
        <v>20</v>
      </c>
      <c r="F26" s="19"/>
      <c r="G26" s="20">
        <v>3160</v>
      </c>
      <c r="H26" s="20">
        <v>3160</v>
      </c>
      <c r="I26" s="20">
        <v>3176</v>
      </c>
      <c r="J26" s="21"/>
      <c r="K26" s="7">
        <v>86</v>
      </c>
      <c r="L26" s="7">
        <v>86</v>
      </c>
      <c r="M26" s="7">
        <v>86</v>
      </c>
      <c r="N26" s="19"/>
      <c r="O26" s="20">
        <v>15833</v>
      </c>
      <c r="P26" s="20">
        <v>15833</v>
      </c>
      <c r="Q26" s="20">
        <v>15950</v>
      </c>
      <c r="R26" s="21"/>
      <c r="S26" s="3">
        <f t="shared" ref="S26:S36" si="2">C26+K26</f>
        <v>106</v>
      </c>
      <c r="T26" s="3">
        <f t="shared" ref="T26:T36" si="3">G26+O26</f>
        <v>18993</v>
      </c>
      <c r="U26" s="3">
        <f t="shared" ref="U26:U36" si="4">E26+M26</f>
        <v>106</v>
      </c>
      <c r="V26" s="3">
        <f t="shared" ref="V26:V36" si="5">I26+Q26</f>
        <v>19126</v>
      </c>
      <c r="W26" s="22">
        <f t="shared" ref="W26:X36" si="6">U26*100/S26</f>
        <v>100</v>
      </c>
      <c r="X26" s="22">
        <f t="shared" si="6"/>
        <v>100.70025798978571</v>
      </c>
      <c r="Y26" s="24">
        <f t="shared" ref="Y26:Y36" si="7">W26-100</f>
        <v>0</v>
      </c>
      <c r="Z26" s="24">
        <f t="shared" ref="Z26:Z36" si="8">X26-100</f>
        <v>0.70025798978571174</v>
      </c>
    </row>
    <row r="27" spans="1:26" ht="14.4" customHeight="1" x14ac:dyDescent="0.3">
      <c r="A27" s="3">
        <v>3</v>
      </c>
      <c r="B27" s="4" t="s">
        <v>27</v>
      </c>
      <c r="C27" s="7">
        <v>7</v>
      </c>
      <c r="D27" s="7">
        <v>7</v>
      </c>
      <c r="E27" s="7">
        <v>7</v>
      </c>
      <c r="F27" s="19"/>
      <c r="G27" s="20">
        <v>1778</v>
      </c>
      <c r="H27" s="20">
        <v>1778</v>
      </c>
      <c r="I27" s="20">
        <v>1739</v>
      </c>
      <c r="J27" s="21"/>
      <c r="K27" s="7">
        <v>14</v>
      </c>
      <c r="L27" s="7">
        <v>14</v>
      </c>
      <c r="M27" s="7">
        <v>14</v>
      </c>
      <c r="N27" s="19"/>
      <c r="O27" s="20">
        <v>2351</v>
      </c>
      <c r="P27" s="20">
        <v>2351</v>
      </c>
      <c r="Q27" s="20">
        <v>2338</v>
      </c>
      <c r="R27" s="21"/>
      <c r="S27" s="3">
        <f t="shared" si="2"/>
        <v>21</v>
      </c>
      <c r="T27" s="3">
        <f t="shared" si="3"/>
        <v>4129</v>
      </c>
      <c r="U27" s="3">
        <f t="shared" si="4"/>
        <v>21</v>
      </c>
      <c r="V27" s="3">
        <f t="shared" si="5"/>
        <v>4077</v>
      </c>
      <c r="W27" s="22">
        <f t="shared" si="6"/>
        <v>100</v>
      </c>
      <c r="X27" s="22">
        <f t="shared" si="6"/>
        <v>98.740615161055942</v>
      </c>
      <c r="Y27" s="24">
        <f t="shared" si="7"/>
        <v>0</v>
      </c>
      <c r="Z27" s="24">
        <f t="shared" si="8"/>
        <v>-1.2593848389440581</v>
      </c>
    </row>
    <row r="28" spans="1:26" ht="13.8" customHeight="1" x14ac:dyDescent="0.3">
      <c r="A28" s="3">
        <v>4</v>
      </c>
      <c r="B28" s="4" t="s">
        <v>28</v>
      </c>
      <c r="C28" s="7">
        <v>14</v>
      </c>
      <c r="D28" s="7">
        <v>14</v>
      </c>
      <c r="E28" s="7">
        <v>14</v>
      </c>
      <c r="F28" s="19"/>
      <c r="G28" s="20">
        <v>2400</v>
      </c>
      <c r="H28" s="20">
        <v>2400</v>
      </c>
      <c r="I28" s="20">
        <v>2391</v>
      </c>
      <c r="J28" s="21"/>
      <c r="K28" s="7">
        <v>67</v>
      </c>
      <c r="L28" s="7">
        <v>67</v>
      </c>
      <c r="M28" s="7">
        <v>67</v>
      </c>
      <c r="N28" s="19"/>
      <c r="O28" s="20">
        <v>13020</v>
      </c>
      <c r="P28" s="20">
        <v>13020</v>
      </c>
      <c r="Q28" s="20">
        <v>12761</v>
      </c>
      <c r="R28" s="21"/>
      <c r="S28" s="3">
        <f t="shared" si="2"/>
        <v>81</v>
      </c>
      <c r="T28" s="3">
        <f t="shared" si="3"/>
        <v>15420</v>
      </c>
      <c r="U28" s="3">
        <f t="shared" si="4"/>
        <v>81</v>
      </c>
      <c r="V28" s="3">
        <f t="shared" si="5"/>
        <v>15152</v>
      </c>
      <c r="W28" s="22">
        <f t="shared" si="6"/>
        <v>100</v>
      </c>
      <c r="X28" s="22">
        <f t="shared" si="6"/>
        <v>98.261997405966284</v>
      </c>
      <c r="Y28" s="24">
        <f t="shared" si="7"/>
        <v>0</v>
      </c>
      <c r="Z28" s="24">
        <f t="shared" si="8"/>
        <v>-1.7380025940337163</v>
      </c>
    </row>
    <row r="29" spans="1:26" ht="11.4" customHeight="1" x14ac:dyDescent="0.3">
      <c r="A29" s="3">
        <v>5</v>
      </c>
      <c r="B29" s="4" t="s">
        <v>29</v>
      </c>
      <c r="C29" s="7">
        <v>44</v>
      </c>
      <c r="D29" s="7">
        <v>44</v>
      </c>
      <c r="E29" s="7">
        <v>44</v>
      </c>
      <c r="F29" s="19"/>
      <c r="G29" s="20">
        <v>7435</v>
      </c>
      <c r="H29" s="20">
        <v>7435</v>
      </c>
      <c r="I29" s="20">
        <v>7441</v>
      </c>
      <c r="J29" s="21"/>
      <c r="K29" s="7">
        <v>96</v>
      </c>
      <c r="L29" s="7">
        <v>96</v>
      </c>
      <c r="M29" s="7">
        <v>96</v>
      </c>
      <c r="N29" s="19"/>
      <c r="O29" s="20">
        <v>18666</v>
      </c>
      <c r="P29" s="20">
        <v>18666</v>
      </c>
      <c r="Q29" s="20">
        <v>18687</v>
      </c>
      <c r="R29" s="21"/>
      <c r="S29" s="3">
        <f t="shared" si="2"/>
        <v>140</v>
      </c>
      <c r="T29" s="3">
        <f t="shared" si="3"/>
        <v>26101</v>
      </c>
      <c r="U29" s="3">
        <f t="shared" si="4"/>
        <v>140</v>
      </c>
      <c r="V29" s="3">
        <f t="shared" si="5"/>
        <v>26128</v>
      </c>
      <c r="W29" s="22">
        <f t="shared" si="6"/>
        <v>100</v>
      </c>
      <c r="X29" s="22">
        <f t="shared" si="6"/>
        <v>100.10344431247844</v>
      </c>
      <c r="Y29" s="24">
        <f t="shared" si="7"/>
        <v>0</v>
      </c>
      <c r="Z29" s="24">
        <f t="shared" si="8"/>
        <v>0.10344431247844454</v>
      </c>
    </row>
    <row r="30" spans="1:26" ht="10.8" customHeight="1" x14ac:dyDescent="0.3">
      <c r="A30" s="3">
        <v>6</v>
      </c>
      <c r="B30" s="4" t="s">
        <v>30</v>
      </c>
      <c r="C30" s="7">
        <v>5</v>
      </c>
      <c r="D30" s="7">
        <v>5</v>
      </c>
      <c r="E30" s="7">
        <v>5</v>
      </c>
      <c r="F30" s="19"/>
      <c r="G30" s="20">
        <v>790</v>
      </c>
      <c r="H30" s="20">
        <v>790</v>
      </c>
      <c r="I30" s="20">
        <v>779</v>
      </c>
      <c r="J30" s="21"/>
      <c r="K30" s="7">
        <v>37</v>
      </c>
      <c r="L30" s="7">
        <v>37</v>
      </c>
      <c r="M30" s="7">
        <v>38</v>
      </c>
      <c r="N30" s="19"/>
      <c r="O30" s="20">
        <v>8014</v>
      </c>
      <c r="P30" s="20">
        <v>8014</v>
      </c>
      <c r="Q30" s="20">
        <v>8053</v>
      </c>
      <c r="R30" s="21"/>
      <c r="S30" s="3">
        <f t="shared" si="2"/>
        <v>42</v>
      </c>
      <c r="T30" s="3">
        <f t="shared" si="3"/>
        <v>8804</v>
      </c>
      <c r="U30" s="3">
        <f t="shared" si="4"/>
        <v>43</v>
      </c>
      <c r="V30" s="3">
        <f t="shared" si="5"/>
        <v>8832</v>
      </c>
      <c r="W30" s="22">
        <f t="shared" si="6"/>
        <v>102.38095238095238</v>
      </c>
      <c r="X30" s="22">
        <f t="shared" si="6"/>
        <v>100.31803725579282</v>
      </c>
      <c r="Y30" s="24">
        <f t="shared" si="7"/>
        <v>2.3809523809523796</v>
      </c>
      <c r="Z30" s="24">
        <f t="shared" si="8"/>
        <v>0.31803725579281661</v>
      </c>
    </row>
    <row r="31" spans="1:26" ht="11.4" customHeight="1" x14ac:dyDescent="0.3">
      <c r="A31" s="3">
        <v>7</v>
      </c>
      <c r="B31" s="4" t="s">
        <v>31</v>
      </c>
      <c r="C31" s="7">
        <v>6</v>
      </c>
      <c r="D31" s="7">
        <v>6</v>
      </c>
      <c r="E31" s="7">
        <v>6</v>
      </c>
      <c r="F31" s="19"/>
      <c r="G31" s="20">
        <v>1152</v>
      </c>
      <c r="H31" s="20">
        <v>1152</v>
      </c>
      <c r="I31" s="20">
        <v>1152</v>
      </c>
      <c r="J31" s="21"/>
      <c r="K31" s="7">
        <v>14</v>
      </c>
      <c r="L31" s="7">
        <v>14</v>
      </c>
      <c r="M31" s="7">
        <v>14</v>
      </c>
      <c r="N31" s="19"/>
      <c r="O31" s="20">
        <v>3033</v>
      </c>
      <c r="P31" s="20">
        <v>3033</v>
      </c>
      <c r="Q31" s="20">
        <v>3026</v>
      </c>
      <c r="R31" s="21"/>
      <c r="S31" s="3">
        <f t="shared" si="2"/>
        <v>20</v>
      </c>
      <c r="T31" s="3">
        <f t="shared" si="3"/>
        <v>4185</v>
      </c>
      <c r="U31" s="3">
        <f t="shared" si="4"/>
        <v>20</v>
      </c>
      <c r="V31" s="3">
        <f t="shared" si="5"/>
        <v>4178</v>
      </c>
      <c r="W31" s="22">
        <f t="shared" si="6"/>
        <v>100</v>
      </c>
      <c r="X31" s="22">
        <f t="shared" si="6"/>
        <v>99.832735961768222</v>
      </c>
      <c r="Y31" s="24">
        <f t="shared" si="7"/>
        <v>0</v>
      </c>
      <c r="Z31" s="24">
        <f t="shared" si="8"/>
        <v>-0.16726403823177804</v>
      </c>
    </row>
    <row r="32" spans="1:26" ht="12.6" customHeight="1" x14ac:dyDescent="0.3">
      <c r="A32" s="3">
        <v>8</v>
      </c>
      <c r="B32" s="4" t="s">
        <v>32</v>
      </c>
      <c r="C32" s="7">
        <v>8</v>
      </c>
      <c r="D32" s="7">
        <v>8</v>
      </c>
      <c r="E32" s="7">
        <v>8</v>
      </c>
      <c r="F32" s="19"/>
      <c r="G32" s="20">
        <v>1580</v>
      </c>
      <c r="H32" s="20">
        <v>1580</v>
      </c>
      <c r="I32" s="20">
        <v>1562</v>
      </c>
      <c r="J32" s="21"/>
      <c r="K32" s="7">
        <v>27</v>
      </c>
      <c r="L32" s="7">
        <v>27</v>
      </c>
      <c r="M32" s="7">
        <v>27</v>
      </c>
      <c r="N32" s="19"/>
      <c r="O32" s="20">
        <v>5498</v>
      </c>
      <c r="P32" s="20">
        <v>5498</v>
      </c>
      <c r="Q32" s="20">
        <v>5439</v>
      </c>
      <c r="R32" s="21"/>
      <c r="S32" s="3">
        <f t="shared" si="2"/>
        <v>35</v>
      </c>
      <c r="T32" s="3">
        <f t="shared" si="3"/>
        <v>7078</v>
      </c>
      <c r="U32" s="3">
        <f t="shared" si="4"/>
        <v>35</v>
      </c>
      <c r="V32" s="3">
        <f t="shared" si="5"/>
        <v>7001</v>
      </c>
      <c r="W32" s="22">
        <f t="shared" si="6"/>
        <v>100</v>
      </c>
      <c r="X32" s="22">
        <f t="shared" si="6"/>
        <v>98.912122068380896</v>
      </c>
      <c r="Y32" s="24">
        <f t="shared" si="7"/>
        <v>0</v>
      </c>
      <c r="Z32" s="24">
        <f t="shared" si="8"/>
        <v>-1.0878779316191043</v>
      </c>
    </row>
    <row r="33" spans="1:26" ht="27" customHeight="1" x14ac:dyDescent="0.3">
      <c r="A33" s="3">
        <v>9</v>
      </c>
      <c r="B33" s="4" t="s">
        <v>33</v>
      </c>
      <c r="C33" s="7">
        <v>13</v>
      </c>
      <c r="D33" s="7">
        <v>13</v>
      </c>
      <c r="E33" s="7">
        <v>13</v>
      </c>
      <c r="F33" s="19"/>
      <c r="G33" s="20">
        <v>2341</v>
      </c>
      <c r="H33" s="20">
        <v>2341</v>
      </c>
      <c r="I33" s="20">
        <v>2284</v>
      </c>
      <c r="J33" s="21"/>
      <c r="K33" s="7">
        <v>60</v>
      </c>
      <c r="L33" s="7">
        <v>60</v>
      </c>
      <c r="M33" s="7">
        <v>60</v>
      </c>
      <c r="N33" s="19"/>
      <c r="O33" s="20">
        <v>11247</v>
      </c>
      <c r="P33" s="20">
        <v>11247</v>
      </c>
      <c r="Q33" s="20">
        <v>11197</v>
      </c>
      <c r="R33" s="21"/>
      <c r="S33" s="3">
        <f t="shared" si="2"/>
        <v>73</v>
      </c>
      <c r="T33" s="3">
        <f t="shared" si="3"/>
        <v>13588</v>
      </c>
      <c r="U33" s="3">
        <f t="shared" si="4"/>
        <v>73</v>
      </c>
      <c r="V33" s="3">
        <f t="shared" si="5"/>
        <v>13481</v>
      </c>
      <c r="W33" s="22">
        <f t="shared" si="6"/>
        <v>100</v>
      </c>
      <c r="X33" s="22">
        <f t="shared" si="6"/>
        <v>99.212540476891377</v>
      </c>
      <c r="Y33" s="24">
        <f t="shared" si="7"/>
        <v>0</v>
      </c>
      <c r="Z33" s="24">
        <f t="shared" si="8"/>
        <v>-0.78745952310862322</v>
      </c>
    </row>
    <row r="34" spans="1:26" ht="13.8" customHeight="1" x14ac:dyDescent="0.3">
      <c r="A34" s="3">
        <v>10</v>
      </c>
      <c r="B34" s="4" t="s">
        <v>34</v>
      </c>
      <c r="C34" s="7">
        <v>4</v>
      </c>
      <c r="D34" s="7">
        <v>4</v>
      </c>
      <c r="E34" s="7">
        <v>4</v>
      </c>
      <c r="F34" s="19"/>
      <c r="G34" s="20">
        <v>856</v>
      </c>
      <c r="H34" s="20">
        <v>856</v>
      </c>
      <c r="I34" s="20">
        <v>855</v>
      </c>
      <c r="J34" s="21"/>
      <c r="K34" s="7">
        <v>21</v>
      </c>
      <c r="L34" s="7">
        <v>21</v>
      </c>
      <c r="M34" s="7">
        <v>21</v>
      </c>
      <c r="N34" s="19"/>
      <c r="O34" s="20">
        <v>4396</v>
      </c>
      <c r="P34" s="20">
        <v>4396</v>
      </c>
      <c r="Q34" s="20">
        <v>4448</v>
      </c>
      <c r="R34" s="21"/>
      <c r="S34" s="3">
        <f>C34+K34</f>
        <v>25</v>
      </c>
      <c r="T34" s="3">
        <f>G34+O34</f>
        <v>5252</v>
      </c>
      <c r="U34" s="3">
        <f>E34+M34</f>
        <v>25</v>
      </c>
      <c r="V34" s="3">
        <f>I34+Q34</f>
        <v>5303</v>
      </c>
      <c r="W34" s="22">
        <f t="shared" si="6"/>
        <v>100</v>
      </c>
      <c r="X34" s="22">
        <f t="shared" si="6"/>
        <v>100.97105864432596</v>
      </c>
      <c r="Y34" s="24">
        <f t="shared" si="7"/>
        <v>0</v>
      </c>
      <c r="Z34" s="24">
        <f t="shared" si="8"/>
        <v>0.97105864432596434</v>
      </c>
    </row>
    <row r="35" spans="1:26" ht="12.6" customHeight="1" x14ac:dyDescent="0.3">
      <c r="A35" s="3">
        <v>11</v>
      </c>
      <c r="B35" s="4" t="s">
        <v>35</v>
      </c>
      <c r="C35" s="7">
        <v>8</v>
      </c>
      <c r="D35" s="7">
        <v>8</v>
      </c>
      <c r="E35" s="7">
        <v>8</v>
      </c>
      <c r="F35" s="19"/>
      <c r="G35" s="20">
        <v>1350</v>
      </c>
      <c r="H35" s="20">
        <v>1350</v>
      </c>
      <c r="I35" s="20">
        <v>1349</v>
      </c>
      <c r="J35" s="21"/>
      <c r="K35" s="7">
        <v>11</v>
      </c>
      <c r="L35" s="7">
        <v>11</v>
      </c>
      <c r="M35" s="7">
        <v>11</v>
      </c>
      <c r="N35" s="19"/>
      <c r="O35" s="20">
        <v>2241</v>
      </c>
      <c r="P35" s="20">
        <v>2241</v>
      </c>
      <c r="Q35" s="20">
        <v>2259</v>
      </c>
      <c r="R35" s="21"/>
      <c r="S35" s="3">
        <f>C35+K35</f>
        <v>19</v>
      </c>
      <c r="T35" s="3">
        <f>G35+O35</f>
        <v>3591</v>
      </c>
      <c r="U35" s="3">
        <f>E35+M35</f>
        <v>19</v>
      </c>
      <c r="V35" s="3">
        <f>I35+Q35</f>
        <v>3608</v>
      </c>
      <c r="W35" s="22">
        <f t="shared" si="6"/>
        <v>100</v>
      </c>
      <c r="X35" s="22">
        <f t="shared" si="6"/>
        <v>100.47340573656363</v>
      </c>
      <c r="Y35" s="24">
        <f t="shared" si="7"/>
        <v>0</v>
      </c>
      <c r="Z35" s="24">
        <f t="shared" si="8"/>
        <v>0.4734057365636346</v>
      </c>
    </row>
    <row r="36" spans="1:26" ht="16.2" customHeight="1" x14ac:dyDescent="0.3">
      <c r="A36" s="3">
        <v>12</v>
      </c>
      <c r="B36" s="4" t="s">
        <v>11</v>
      </c>
      <c r="C36" s="7">
        <v>6</v>
      </c>
      <c r="D36" s="7">
        <v>6</v>
      </c>
      <c r="E36" s="7">
        <v>6</v>
      </c>
      <c r="F36" s="19"/>
      <c r="G36" s="20">
        <v>1017</v>
      </c>
      <c r="H36" s="20">
        <v>1017</v>
      </c>
      <c r="I36" s="20">
        <v>983</v>
      </c>
      <c r="J36" s="21"/>
      <c r="K36" s="7">
        <v>28</v>
      </c>
      <c r="L36" s="7">
        <v>28</v>
      </c>
      <c r="M36" s="7">
        <v>28</v>
      </c>
      <c r="N36" s="19"/>
      <c r="O36" s="20">
        <v>5050</v>
      </c>
      <c r="P36" s="20">
        <v>5050</v>
      </c>
      <c r="Q36" s="20">
        <v>5041</v>
      </c>
      <c r="R36" s="21"/>
      <c r="S36" s="3">
        <f t="shared" si="2"/>
        <v>34</v>
      </c>
      <c r="T36" s="3">
        <f t="shared" si="3"/>
        <v>6067</v>
      </c>
      <c r="U36" s="3">
        <f t="shared" si="4"/>
        <v>34</v>
      </c>
      <c r="V36" s="3">
        <f t="shared" si="5"/>
        <v>6024</v>
      </c>
      <c r="W36" s="22">
        <f t="shared" si="6"/>
        <v>100</v>
      </c>
      <c r="X36" s="22">
        <f t="shared" si="6"/>
        <v>99.291247733641015</v>
      </c>
      <c r="Y36" s="24">
        <f t="shared" si="7"/>
        <v>0</v>
      </c>
      <c r="Z36" s="24">
        <f t="shared" si="8"/>
        <v>-0.70875226635898514</v>
      </c>
    </row>
    <row r="37" spans="1:26" x14ac:dyDescent="0.3">
      <c r="A37" s="3"/>
      <c r="B37" s="10" t="s">
        <v>17</v>
      </c>
      <c r="C37" s="10">
        <f t="shared" ref="C37:U37" si="9">SUM(C25:C36)</f>
        <v>138</v>
      </c>
      <c r="D37" s="10">
        <f t="shared" si="9"/>
        <v>138</v>
      </c>
      <c r="E37" s="10">
        <f t="shared" si="9"/>
        <v>138</v>
      </c>
      <c r="F37" s="10">
        <f t="shared" si="9"/>
        <v>0</v>
      </c>
      <c r="G37" s="10">
        <f t="shared" si="9"/>
        <v>24395</v>
      </c>
      <c r="H37" s="10">
        <f t="shared" si="9"/>
        <v>24395</v>
      </c>
      <c r="I37" s="10">
        <f t="shared" si="9"/>
        <v>24264</v>
      </c>
      <c r="J37" s="10">
        <f t="shared" si="9"/>
        <v>0</v>
      </c>
      <c r="K37" s="10">
        <f t="shared" si="9"/>
        <v>482</v>
      </c>
      <c r="L37" s="10">
        <f t="shared" si="9"/>
        <v>482</v>
      </c>
      <c r="M37" s="10">
        <f t="shared" si="9"/>
        <v>483</v>
      </c>
      <c r="N37" s="10">
        <f t="shared" si="9"/>
        <v>0</v>
      </c>
      <c r="O37" s="10">
        <f t="shared" si="9"/>
        <v>93471</v>
      </c>
      <c r="P37" s="10">
        <f t="shared" si="9"/>
        <v>93471</v>
      </c>
      <c r="Q37" s="10">
        <f t="shared" si="9"/>
        <v>93359</v>
      </c>
      <c r="R37" s="19">
        <f t="shared" si="9"/>
        <v>0</v>
      </c>
      <c r="S37" s="19">
        <f t="shared" si="9"/>
        <v>620</v>
      </c>
      <c r="T37" s="19">
        <f t="shared" si="9"/>
        <v>117866</v>
      </c>
      <c r="U37" s="19">
        <f t="shared" si="9"/>
        <v>621</v>
      </c>
      <c r="V37" s="12">
        <f>SUM(V25:V36)</f>
        <v>117623</v>
      </c>
      <c r="W37" s="12"/>
      <c r="X37" s="3"/>
    </row>
    <row r="38" spans="1:26" ht="16.2" customHeight="1" x14ac:dyDescent="0.3">
      <c r="B38" s="14" t="s">
        <v>18</v>
      </c>
      <c r="C38">
        <f t="shared" ref="C38:Q38" si="10">C25+C26+C27+C28+C29+C33+C34+C35</f>
        <v>113</v>
      </c>
      <c r="D38">
        <f t="shared" si="10"/>
        <v>113</v>
      </c>
      <c r="E38">
        <f t="shared" si="10"/>
        <v>113</v>
      </c>
      <c r="F38">
        <f t="shared" si="10"/>
        <v>0</v>
      </c>
      <c r="G38">
        <f t="shared" si="10"/>
        <v>19856</v>
      </c>
      <c r="H38">
        <f t="shared" si="10"/>
        <v>19856</v>
      </c>
      <c r="I38">
        <f t="shared" si="10"/>
        <v>19788</v>
      </c>
      <c r="J38">
        <f t="shared" si="10"/>
        <v>0</v>
      </c>
      <c r="K38">
        <f t="shared" si="10"/>
        <v>376</v>
      </c>
      <c r="L38">
        <f t="shared" si="10"/>
        <v>376</v>
      </c>
      <c r="M38">
        <f t="shared" si="10"/>
        <v>376</v>
      </c>
      <c r="N38">
        <f t="shared" si="10"/>
        <v>0</v>
      </c>
      <c r="O38">
        <f t="shared" si="10"/>
        <v>71876</v>
      </c>
      <c r="P38">
        <f t="shared" si="10"/>
        <v>71876</v>
      </c>
      <c r="Q38">
        <f t="shared" si="10"/>
        <v>71800</v>
      </c>
    </row>
    <row r="39" spans="1:26" ht="13.8" customHeight="1" x14ac:dyDescent="0.3">
      <c r="B39" s="14" t="s">
        <v>19</v>
      </c>
      <c r="C39">
        <f>C30+C31+C32+C36</f>
        <v>25</v>
      </c>
      <c r="D39">
        <f t="shared" ref="D39:Q39" si="11">D30+D31+D32+D36</f>
        <v>25</v>
      </c>
      <c r="E39">
        <f t="shared" si="11"/>
        <v>25</v>
      </c>
      <c r="F39">
        <f t="shared" si="11"/>
        <v>0</v>
      </c>
      <c r="G39">
        <f t="shared" si="11"/>
        <v>4539</v>
      </c>
      <c r="H39">
        <f t="shared" si="11"/>
        <v>4539</v>
      </c>
      <c r="I39">
        <f t="shared" si="11"/>
        <v>4476</v>
      </c>
      <c r="J39">
        <f t="shared" si="11"/>
        <v>0</v>
      </c>
      <c r="K39">
        <f t="shared" si="11"/>
        <v>106</v>
      </c>
      <c r="L39">
        <f t="shared" si="11"/>
        <v>106</v>
      </c>
      <c r="M39">
        <f t="shared" si="11"/>
        <v>107</v>
      </c>
      <c r="N39">
        <f t="shared" si="11"/>
        <v>0</v>
      </c>
      <c r="O39">
        <f t="shared" si="11"/>
        <v>21595</v>
      </c>
      <c r="P39">
        <f t="shared" si="11"/>
        <v>21595</v>
      </c>
      <c r="Q39">
        <f t="shared" si="11"/>
        <v>21559</v>
      </c>
    </row>
    <row r="42" spans="1:26" x14ac:dyDescent="0.3">
      <c r="B42" s="26" t="s">
        <v>42</v>
      </c>
    </row>
    <row r="43" spans="1:26" x14ac:dyDescent="0.3">
      <c r="A43" s="63" t="s">
        <v>43</v>
      </c>
      <c r="B43" s="63"/>
      <c r="C43" s="63"/>
      <c r="D43" s="63"/>
      <c r="E43" s="63"/>
    </row>
    <row r="45" spans="1:26" ht="130.80000000000001" customHeight="1" x14ac:dyDescent="0.3">
      <c r="A45" s="27" t="s">
        <v>44</v>
      </c>
      <c r="B45" s="28" t="s">
        <v>45</v>
      </c>
      <c r="C45" s="28" t="s">
        <v>46</v>
      </c>
      <c r="D45" s="28" t="s">
        <v>6</v>
      </c>
      <c r="E45" s="29" t="s">
        <v>47</v>
      </c>
      <c r="F45" s="29" t="s">
        <v>48</v>
      </c>
      <c r="G45" s="29" t="s">
        <v>49</v>
      </c>
    </row>
    <row r="46" spans="1:26" ht="86.4" x14ac:dyDescent="0.3">
      <c r="A46" s="30">
        <v>1</v>
      </c>
      <c r="B46" s="31" t="s">
        <v>50</v>
      </c>
      <c r="C46" s="32" t="s">
        <v>51</v>
      </c>
      <c r="D46" s="33">
        <v>16236</v>
      </c>
      <c r="E46" s="34">
        <v>16236</v>
      </c>
      <c r="F46" s="35">
        <v>16248</v>
      </c>
      <c r="G46" s="22">
        <f>F46*100/E46</f>
        <v>100.07390983000739</v>
      </c>
    </row>
    <row r="47" spans="1:26" x14ac:dyDescent="0.3">
      <c r="A47" s="59">
        <v>2</v>
      </c>
      <c r="B47" s="61" t="s">
        <v>52</v>
      </c>
      <c r="C47" s="64" t="s">
        <v>53</v>
      </c>
      <c r="D47" s="66">
        <v>650</v>
      </c>
      <c r="E47" s="68">
        <v>650</v>
      </c>
      <c r="F47" s="55">
        <v>651</v>
      </c>
      <c r="G47" s="57">
        <f>F47*100/E47</f>
        <v>100.15384615384616</v>
      </c>
    </row>
    <row r="48" spans="1:26" x14ac:dyDescent="0.3">
      <c r="A48" s="60"/>
      <c r="B48" s="62"/>
      <c r="C48" s="65"/>
      <c r="D48" s="67"/>
      <c r="E48" s="69"/>
      <c r="F48" s="56"/>
      <c r="G48" s="58"/>
    </row>
    <row r="49" spans="1:7" ht="43.2" x14ac:dyDescent="0.3">
      <c r="A49" s="59">
        <v>3</v>
      </c>
      <c r="B49" s="61" t="s">
        <v>54</v>
      </c>
      <c r="C49" s="32" t="s">
        <v>55</v>
      </c>
      <c r="D49" s="33">
        <v>1444</v>
      </c>
      <c r="E49" s="34">
        <v>1444</v>
      </c>
      <c r="F49" s="35">
        <v>1444</v>
      </c>
      <c r="G49" s="22">
        <f>F49*100/E49</f>
        <v>100</v>
      </c>
    </row>
    <row r="50" spans="1:7" ht="102" customHeight="1" x14ac:dyDescent="0.3">
      <c r="A50" s="60"/>
      <c r="B50" s="62"/>
      <c r="C50" s="36" t="s">
        <v>56</v>
      </c>
      <c r="D50" s="33">
        <v>146</v>
      </c>
      <c r="E50" s="34">
        <v>146</v>
      </c>
      <c r="F50" s="35">
        <v>146</v>
      </c>
      <c r="G50" s="22">
        <f>F50*100/E50</f>
        <v>100</v>
      </c>
    </row>
    <row r="52" spans="1:7" x14ac:dyDescent="0.3">
      <c r="B52" s="26" t="s">
        <v>57</v>
      </c>
    </row>
    <row r="53" spans="1:7" x14ac:dyDescent="0.3">
      <c r="A53" s="63" t="s">
        <v>58</v>
      </c>
      <c r="B53" s="63"/>
      <c r="C53" s="63"/>
      <c r="D53" s="63"/>
      <c r="E53" s="63"/>
    </row>
    <row r="55" spans="1:7" ht="100.8" x14ac:dyDescent="0.3">
      <c r="A55" s="27" t="s">
        <v>44</v>
      </c>
      <c r="B55" s="28" t="s">
        <v>45</v>
      </c>
      <c r="C55" s="28" t="s">
        <v>46</v>
      </c>
      <c r="D55" s="28" t="s">
        <v>6</v>
      </c>
      <c r="E55" s="29" t="s">
        <v>47</v>
      </c>
      <c r="F55" s="29" t="s">
        <v>48</v>
      </c>
      <c r="G55" s="29" t="s">
        <v>49</v>
      </c>
    </row>
    <row r="56" spans="1:7" ht="100.8" x14ac:dyDescent="0.3">
      <c r="A56" s="30">
        <v>1</v>
      </c>
      <c r="B56" s="32" t="s">
        <v>59</v>
      </c>
      <c r="C56" s="36" t="s">
        <v>60</v>
      </c>
      <c r="D56" s="33">
        <v>20</v>
      </c>
      <c r="E56" s="33">
        <v>20</v>
      </c>
      <c r="F56" s="3">
        <v>20</v>
      </c>
      <c r="G56" s="3">
        <f>F56*100/D56</f>
        <v>100</v>
      </c>
    </row>
    <row r="57" spans="1:7" ht="100.8" x14ac:dyDescent="0.3">
      <c r="A57" s="3">
        <v>2</v>
      </c>
      <c r="B57" s="32" t="s">
        <v>61</v>
      </c>
      <c r="C57" s="36" t="s">
        <v>60</v>
      </c>
      <c r="D57" s="3">
        <v>20</v>
      </c>
      <c r="E57" s="3">
        <v>20</v>
      </c>
      <c r="F57" s="3">
        <v>20</v>
      </c>
      <c r="G57" s="3">
        <f>F57*100/D57</f>
        <v>100</v>
      </c>
    </row>
    <row r="59" spans="1:7" x14ac:dyDescent="0.3">
      <c r="A59" s="37"/>
      <c r="B59" s="38" t="s">
        <v>62</v>
      </c>
      <c r="C59" s="37"/>
      <c r="D59" s="37"/>
      <c r="E59" s="37"/>
    </row>
    <row r="60" spans="1:7" x14ac:dyDescent="0.3">
      <c r="A60" s="48" t="s">
        <v>63</v>
      </c>
      <c r="B60" s="48"/>
      <c r="C60" s="48"/>
      <c r="D60" s="48"/>
      <c r="E60" s="48"/>
    </row>
    <row r="61" spans="1:7" x14ac:dyDescent="0.3">
      <c r="A61" s="37"/>
      <c r="B61" s="37"/>
      <c r="C61" s="37"/>
      <c r="D61" s="37"/>
      <c r="E61" s="37"/>
    </row>
    <row r="62" spans="1:7" ht="100.8" x14ac:dyDescent="0.3">
      <c r="A62" s="39" t="s">
        <v>44</v>
      </c>
      <c r="B62" s="29" t="s">
        <v>45</v>
      </c>
      <c r="C62" s="29" t="s">
        <v>46</v>
      </c>
      <c r="D62" s="28" t="s">
        <v>6</v>
      </c>
      <c r="E62" s="29" t="s">
        <v>47</v>
      </c>
      <c r="F62" s="29" t="s">
        <v>48</v>
      </c>
      <c r="G62" s="29" t="s">
        <v>49</v>
      </c>
    </row>
    <row r="63" spans="1:7" ht="100.8" x14ac:dyDescent="0.3">
      <c r="A63" s="40">
        <v>1</v>
      </c>
      <c r="B63" s="41" t="s">
        <v>64</v>
      </c>
      <c r="C63" s="42" t="s">
        <v>65</v>
      </c>
      <c r="D63" s="43">
        <v>52921</v>
      </c>
      <c r="E63" s="43">
        <v>52921</v>
      </c>
      <c r="F63" s="30">
        <v>52921</v>
      </c>
      <c r="G63" s="44">
        <f>F63*100/E63</f>
        <v>100</v>
      </c>
    </row>
    <row r="64" spans="1:7" ht="100.8" x14ac:dyDescent="0.3">
      <c r="A64" s="40">
        <v>2</v>
      </c>
      <c r="B64" s="41" t="s">
        <v>66</v>
      </c>
      <c r="C64" s="42" t="s">
        <v>65</v>
      </c>
      <c r="D64" s="43">
        <v>10251</v>
      </c>
      <c r="E64" s="43">
        <v>10251</v>
      </c>
      <c r="F64" s="30">
        <v>10251</v>
      </c>
      <c r="G64" s="44">
        <f t="shared" ref="G64:G65" si="12">F64*100/E64</f>
        <v>100</v>
      </c>
    </row>
    <row r="65" spans="1:7" ht="100.8" x14ac:dyDescent="0.3">
      <c r="A65" s="40">
        <v>3</v>
      </c>
      <c r="B65" s="41" t="s">
        <v>67</v>
      </c>
      <c r="C65" s="42" t="s">
        <v>65</v>
      </c>
      <c r="D65" s="43">
        <v>8500</v>
      </c>
      <c r="E65" s="43">
        <v>8500</v>
      </c>
      <c r="F65" s="30">
        <v>8500</v>
      </c>
      <c r="G65" s="44">
        <f t="shared" si="12"/>
        <v>100</v>
      </c>
    </row>
    <row r="67" spans="1:7" x14ac:dyDescent="0.3">
      <c r="A67" s="37"/>
      <c r="B67" s="38" t="s">
        <v>68</v>
      </c>
      <c r="C67" s="37"/>
      <c r="D67" s="37"/>
      <c r="E67" s="37"/>
    </row>
    <row r="68" spans="1:7" x14ac:dyDescent="0.3">
      <c r="A68" s="48" t="s">
        <v>63</v>
      </c>
      <c r="B68" s="48"/>
      <c r="C68" s="48"/>
      <c r="D68" s="48"/>
      <c r="E68" s="48"/>
    </row>
    <row r="69" spans="1:7" x14ac:dyDescent="0.3">
      <c r="A69" s="37"/>
      <c r="B69" s="37"/>
      <c r="C69" s="37"/>
      <c r="D69" s="37"/>
      <c r="E69" s="37"/>
    </row>
    <row r="70" spans="1:7" ht="115.2" x14ac:dyDescent="0.3">
      <c r="A70" s="39" t="s">
        <v>44</v>
      </c>
      <c r="B70" s="29" t="s">
        <v>45</v>
      </c>
      <c r="C70" s="29" t="s">
        <v>69</v>
      </c>
      <c r="D70" s="28" t="s">
        <v>6</v>
      </c>
      <c r="E70" s="29" t="s">
        <v>47</v>
      </c>
      <c r="F70" s="29" t="s">
        <v>48</v>
      </c>
      <c r="G70" s="29" t="s">
        <v>49</v>
      </c>
    </row>
    <row r="71" spans="1:7" ht="86.4" x14ac:dyDescent="0.3">
      <c r="A71" s="49">
        <v>1</v>
      </c>
      <c r="B71" s="52" t="s">
        <v>70</v>
      </c>
      <c r="C71" s="42" t="s">
        <v>71</v>
      </c>
      <c r="D71" s="45">
        <v>928</v>
      </c>
      <c r="E71" s="45">
        <v>928</v>
      </c>
      <c r="F71" s="46">
        <v>960</v>
      </c>
      <c r="G71" s="47">
        <f>F71*100/E71</f>
        <v>103.44827586206897</v>
      </c>
    </row>
    <row r="72" spans="1:7" ht="43.2" x14ac:dyDescent="0.3">
      <c r="A72" s="50"/>
      <c r="B72" s="53"/>
      <c r="C72" s="42" t="s">
        <v>72</v>
      </c>
      <c r="D72" s="45">
        <v>1990</v>
      </c>
      <c r="E72" s="45">
        <v>1990</v>
      </c>
      <c r="F72" s="46">
        <v>1979</v>
      </c>
      <c r="G72" s="47">
        <f t="shared" ref="G72:G74" si="13">F72*100/E72</f>
        <v>99.447236180904525</v>
      </c>
    </row>
    <row r="73" spans="1:7" ht="72" x14ac:dyDescent="0.3">
      <c r="A73" s="51"/>
      <c r="B73" s="54"/>
      <c r="C73" s="42" t="s">
        <v>73</v>
      </c>
      <c r="D73" s="43">
        <v>58</v>
      </c>
      <c r="E73" s="43">
        <v>58</v>
      </c>
      <c r="F73" s="27">
        <v>58</v>
      </c>
      <c r="G73" s="47">
        <f t="shared" si="13"/>
        <v>100</v>
      </c>
    </row>
    <row r="74" spans="1:7" ht="72" x14ac:dyDescent="0.3">
      <c r="A74" s="39">
        <v>2</v>
      </c>
      <c r="B74" s="42" t="s">
        <v>74</v>
      </c>
      <c r="C74" s="42" t="s">
        <v>75</v>
      </c>
      <c r="D74" s="43">
        <v>1500</v>
      </c>
      <c r="E74" s="43">
        <v>1500</v>
      </c>
      <c r="F74" s="3">
        <v>1500</v>
      </c>
      <c r="G74" s="47">
        <f t="shared" si="13"/>
        <v>100</v>
      </c>
    </row>
  </sheetData>
  <mergeCells count="34">
    <mergeCell ref="A1:F1"/>
    <mergeCell ref="C2:F3"/>
    <mergeCell ref="A4:A5"/>
    <mergeCell ref="B4:B5"/>
    <mergeCell ref="C4:F4"/>
    <mergeCell ref="G23:J23"/>
    <mergeCell ref="K23:N23"/>
    <mergeCell ref="O23:R23"/>
    <mergeCell ref="K4:N4"/>
    <mergeCell ref="A13:A16"/>
    <mergeCell ref="B13:B16"/>
    <mergeCell ref="B20:F20"/>
    <mergeCell ref="C21:F21"/>
    <mergeCell ref="A22:A23"/>
    <mergeCell ref="B22:B23"/>
    <mergeCell ref="C22:J22"/>
    <mergeCell ref="K22:R22"/>
    <mergeCell ref="C23:F23"/>
    <mergeCell ref="G4:J4"/>
    <mergeCell ref="G47:G48"/>
    <mergeCell ref="A49:A50"/>
    <mergeCell ref="B49:B50"/>
    <mergeCell ref="A53:E53"/>
    <mergeCell ref="A43:E43"/>
    <mergeCell ref="A47:A48"/>
    <mergeCell ref="B47:B48"/>
    <mergeCell ref="C47:C48"/>
    <mergeCell ref="D47:D48"/>
    <mergeCell ref="E47:E48"/>
    <mergeCell ref="A60:E60"/>
    <mergeCell ref="A68:E68"/>
    <mergeCell ref="A71:A73"/>
    <mergeCell ref="B71:B73"/>
    <mergeCell ref="F47:F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Пунина Елена</dc:creator>
  <cp:lastModifiedBy>Пунина Елена</cp:lastModifiedBy>
  <dcterms:created xsi:type="dcterms:W3CDTF">2026-02-10T07:41:40Z</dcterms:created>
  <dcterms:modified xsi:type="dcterms:W3CDTF">2026-02-16T12:05:29Z</dcterms:modified>
</cp:coreProperties>
</file>